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EARLY\1402\سالنامه 1402\اکسلهای سالنامه 1402 -سایت\"/>
    </mc:Choice>
  </mc:AlternateContent>
  <xr:revisionPtr revIDLastSave="0" documentId="13_ncr:1_{A70518BC-1472-4799-BE29-33F4B7F324A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حوادث" sheetId="69" r:id="rId1"/>
    <sheet name="درمان" sheetId="70" r:id="rId2"/>
    <sheet name="زندگی" sheetId="7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69" l="1"/>
  <c r="E30" i="69"/>
  <c r="D33" i="71"/>
  <c r="B4" i="71" s="1"/>
  <c r="E33" i="71"/>
  <c r="C32" i="71"/>
  <c r="C31" i="71"/>
  <c r="C30" i="71"/>
  <c r="C29" i="71"/>
  <c r="C28" i="71"/>
  <c r="C27" i="71"/>
  <c r="C26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29" i="70"/>
  <c r="C28" i="70"/>
  <c r="C26" i="70"/>
  <c r="C24" i="70"/>
  <c r="C23" i="70"/>
  <c r="C20" i="70"/>
  <c r="C17" i="70"/>
  <c r="C15" i="70"/>
  <c r="C14" i="70"/>
  <c r="C12" i="70"/>
  <c r="C11" i="70"/>
  <c r="C10" i="70"/>
  <c r="C9" i="70"/>
  <c r="C8" i="70"/>
  <c r="C7" i="70"/>
  <c r="C5" i="70"/>
  <c r="C4" i="70"/>
  <c r="C29" i="69"/>
  <c r="C28" i="69"/>
  <c r="C27" i="69"/>
  <c r="C26" i="69"/>
  <c r="C25" i="69"/>
  <c r="C24" i="69"/>
  <c r="C23" i="69"/>
  <c r="C22" i="69"/>
  <c r="C21" i="69"/>
  <c r="C20" i="69"/>
  <c r="C19" i="69"/>
  <c r="C18" i="69"/>
  <c r="C17" i="69"/>
  <c r="C16" i="69"/>
  <c r="C15" i="69"/>
  <c r="C14" i="69"/>
  <c r="C13" i="69"/>
  <c r="C12" i="69"/>
  <c r="C11" i="69"/>
  <c r="C10" i="69"/>
  <c r="C9" i="69"/>
  <c r="C8" i="69"/>
  <c r="C7" i="69"/>
  <c r="C6" i="69"/>
  <c r="C5" i="69"/>
  <c r="C4" i="69"/>
  <c r="B11" i="69"/>
  <c r="B29" i="69"/>
  <c r="B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0" i="69"/>
  <c r="B9" i="69"/>
  <c r="B8" i="69"/>
  <c r="B7" i="69"/>
  <c r="B6" i="69"/>
  <c r="B5" i="69"/>
  <c r="B4" i="69"/>
  <c r="B30" i="69" l="1"/>
  <c r="C33" i="71"/>
  <c r="B5" i="71"/>
  <c r="B6" i="71"/>
  <c r="B7" i="71"/>
  <c r="B8" i="71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C30" i="69"/>
  <c r="B33" i="71" l="1"/>
  <c r="D16" i="70"/>
  <c r="C16" i="70" l="1"/>
  <c r="D22" i="70"/>
  <c r="E22" i="70"/>
  <c r="C22" i="70" l="1"/>
  <c r="D21" i="70"/>
  <c r="E21" i="70"/>
  <c r="C21" i="70" l="1"/>
  <c r="D27" i="70"/>
  <c r="E27" i="70"/>
  <c r="C27" i="70" l="1"/>
  <c r="D13" i="70"/>
  <c r="C13" i="70" l="1"/>
  <c r="D25" i="70"/>
  <c r="E25" i="70"/>
  <c r="C25" i="70" l="1"/>
  <c r="D18" i="70"/>
  <c r="E18" i="70"/>
  <c r="C18" i="70" l="1"/>
  <c r="D19" i="70"/>
  <c r="E19" i="70"/>
  <c r="E30" i="70" s="1"/>
  <c r="C19" i="70" l="1"/>
  <c r="D6" i="70"/>
  <c r="D30" i="70" l="1"/>
  <c r="B6" i="70"/>
  <c r="C6" i="70"/>
  <c r="B29" i="70" l="1"/>
  <c r="B28" i="70"/>
  <c r="B26" i="70"/>
  <c r="B24" i="70"/>
  <c r="B23" i="70"/>
  <c r="B20" i="70"/>
  <c r="B17" i="70"/>
  <c r="B15" i="70"/>
  <c r="B14" i="70"/>
  <c r="B12" i="70"/>
  <c r="B11" i="70"/>
  <c r="B10" i="70"/>
  <c r="B9" i="70"/>
  <c r="B8" i="70"/>
  <c r="B7" i="70"/>
  <c r="B4" i="70"/>
  <c r="B5" i="70"/>
  <c r="C30" i="70"/>
  <c r="B16" i="70"/>
  <c r="B22" i="70"/>
  <c r="B21" i="70"/>
  <c r="B27" i="70"/>
  <c r="B13" i="70"/>
  <c r="B25" i="70"/>
  <c r="B18" i="70"/>
  <c r="B19" i="70"/>
  <c r="B30" i="70" l="1"/>
</calcChain>
</file>

<file path=xl/sharedStrings.xml><?xml version="1.0" encoding="utf-8"?>
<sst xmlns="http://schemas.openxmlformats.org/spreadsheetml/2006/main" count="99" uniqueCount="38">
  <si>
    <t xml:space="preserve"> (%) سهم از کل</t>
  </si>
  <si>
    <t xml:space="preserve"> (%) نرخ رشد</t>
  </si>
  <si>
    <t xml:space="preserve">شرکت بیمه </t>
  </si>
  <si>
    <t>حکمت صبا</t>
  </si>
  <si>
    <t>ایران</t>
  </si>
  <si>
    <t>نوین</t>
  </si>
  <si>
    <t>پارسیان</t>
  </si>
  <si>
    <t>رازی</t>
  </si>
  <si>
    <t>کارآفرین</t>
  </si>
  <si>
    <t>سینا</t>
  </si>
  <si>
    <t>ملت</t>
  </si>
  <si>
    <t>آسیا</t>
  </si>
  <si>
    <t>البرز</t>
  </si>
  <si>
    <t>دانا</t>
  </si>
  <si>
    <t>امید</t>
  </si>
  <si>
    <t>حافظ</t>
  </si>
  <si>
    <t>دی</t>
  </si>
  <si>
    <t>سامان</t>
  </si>
  <si>
    <t>ایران معین</t>
  </si>
  <si>
    <t>پاسارگاد</t>
  </si>
  <si>
    <t>معلم</t>
  </si>
  <si>
    <t>میهن</t>
  </si>
  <si>
    <t>کوثر</t>
  </si>
  <si>
    <t>ما</t>
  </si>
  <si>
    <t>آرمان</t>
  </si>
  <si>
    <t>آسماری</t>
  </si>
  <si>
    <t>تعاون</t>
  </si>
  <si>
    <t>سرمد</t>
  </si>
  <si>
    <t>تجارت نو</t>
  </si>
  <si>
    <t>زندگی خاورمیانه</t>
  </si>
  <si>
    <t>زندگی باران</t>
  </si>
  <si>
    <t>جمع کل</t>
  </si>
  <si>
    <t>زندگی کاریزما</t>
  </si>
  <si>
    <t>ایران معین *</t>
  </si>
  <si>
    <t>*شرکت بیمه ایران معین به دلیل تغییر مجوز فعالیت، از ابتدای سال 1401 صرفاً به عملیات بیمه اتکایی می پردازد.</t>
  </si>
  <si>
    <t>جدول شماره الف -1-34/ آمار تعداد بیمه شدگان بیمه حوادث</t>
  </si>
  <si>
    <t>جدول شماره الف -2-34/ آمار تعداد بیمه شدگان بیمه درمان</t>
  </si>
  <si>
    <t>جدول شماره الف -3-34/ آمار تعداد بیمه شدگان بیمه زندگی (عمر)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</si>
</sst>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29]#,##0.0;#,##0.0\-"/>
    <numFmt numFmtId="165" formatCode="[$-10429]#,##0;#,##0\-"/>
    <numFmt numFmtId="166" formatCode="0.0"/>
    <numFmt numFmtId="167" formatCode="#,##0.0_);\(#,##0.0\)"/>
    <numFmt numFmtId="168" formatCode="#,##0.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B Yekan"/>
      <charset val="178"/>
    </font>
    <font>
      <sz val="10"/>
      <color rgb="FF333333"/>
      <name val="B Yekan"/>
      <charset val="178"/>
    </font>
    <font>
      <sz val="11"/>
      <name val="Calibri"/>
      <family val="2"/>
    </font>
    <font>
      <b/>
      <sz val="10"/>
      <color rgb="FF333333"/>
      <name val="B Yekan"/>
      <charset val="178"/>
    </font>
    <font>
      <b/>
      <sz val="12"/>
      <color theme="1"/>
      <name val="B Yekan"/>
      <charset val="178"/>
    </font>
    <font>
      <sz val="12"/>
      <color rgb="FF333333"/>
      <name val="B Yekan"/>
      <charset val="178"/>
    </font>
    <font>
      <b/>
      <sz val="12"/>
      <color rgb="FF333333"/>
      <name val="B Yekan"/>
      <charset val="178"/>
    </font>
    <font>
      <b/>
      <sz val="14"/>
      <color theme="1"/>
      <name val="B Yekan"/>
      <charset val="178"/>
    </font>
    <font>
      <sz val="14"/>
      <color theme="1"/>
      <name val="Calibri"/>
      <family val="2"/>
    </font>
    <font>
      <sz val="12"/>
      <color theme="1"/>
      <name val="B Yeka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7BC3E5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1" fillId="0" borderId="0" xfId="0" applyFont="1" applyFill="1" applyBorder="1"/>
    <xf numFmtId="0" fontId="1" fillId="0" borderId="0" xfId="0" applyFont="1"/>
    <xf numFmtId="167" fontId="1" fillId="0" borderId="0" xfId="0" applyNumberFormat="1" applyFont="1"/>
    <xf numFmtId="0" fontId="5" fillId="0" borderId="0" xfId="0" applyFont="1"/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top" wrapText="1" readingOrder="2"/>
    </xf>
    <xf numFmtId="0" fontId="6" fillId="0" borderId="0" xfId="0" applyFont="1" applyFill="1" applyBorder="1" applyAlignment="1">
      <alignment vertical="top" wrapText="1" readingOrder="2"/>
    </xf>
    <xf numFmtId="165" fontId="1" fillId="0" borderId="0" xfId="0" applyNumberFormat="1" applyFont="1"/>
    <xf numFmtId="164" fontId="1" fillId="0" borderId="0" xfId="0" applyNumberFormat="1" applyFont="1"/>
    <xf numFmtId="166" fontId="8" fillId="2" borderId="6" xfId="0" applyNumberFormat="1" applyFont="1" applyFill="1" applyBorder="1" applyAlignment="1">
      <alignment horizontal="center" vertical="center" wrapText="1" readingOrder="1"/>
    </xf>
    <xf numFmtId="165" fontId="8" fillId="2" borderId="6" xfId="0" applyNumberFormat="1" applyFont="1" applyFill="1" applyBorder="1" applyAlignment="1">
      <alignment horizontal="center" vertical="center" wrapText="1" readingOrder="2"/>
    </xf>
    <xf numFmtId="165" fontId="8" fillId="0" borderId="3" xfId="0" applyNumberFormat="1" applyFont="1" applyFill="1" applyBorder="1" applyAlignment="1">
      <alignment horizontal="center" vertical="center" wrapText="1" readingOrder="2"/>
    </xf>
    <xf numFmtId="165" fontId="8" fillId="2" borderId="3" xfId="0" applyNumberFormat="1" applyFont="1" applyFill="1" applyBorder="1" applyAlignment="1">
      <alignment horizontal="center" vertical="center" wrapText="1" readingOrder="2"/>
    </xf>
    <xf numFmtId="0" fontId="7" fillId="0" borderId="7" xfId="0" applyFont="1" applyFill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horizontal="center" vertical="center" wrapText="1" readingOrder="1"/>
    </xf>
    <xf numFmtId="165" fontId="8" fillId="2" borderId="2" xfId="0" applyNumberFormat="1" applyFont="1" applyFill="1" applyBorder="1" applyAlignment="1">
      <alignment horizontal="center" vertical="center" wrapText="1" readingOrder="2"/>
    </xf>
    <xf numFmtId="165" fontId="8" fillId="0" borderId="1" xfId="0" applyNumberFormat="1" applyFont="1" applyFill="1" applyBorder="1" applyAlignment="1">
      <alignment horizontal="center" vertical="center" wrapText="1" readingOrder="2"/>
    </xf>
    <xf numFmtId="165" fontId="8" fillId="2" borderId="1" xfId="0" applyNumberFormat="1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1"/>
    </xf>
    <xf numFmtId="0" fontId="10" fillId="0" borderId="10" xfId="0" applyFont="1" applyFill="1" applyBorder="1" applyAlignment="1">
      <alignment horizontal="center" vertical="center" wrapText="1" readingOrder="1"/>
    </xf>
    <xf numFmtId="165" fontId="9" fillId="3" borderId="11" xfId="0" applyNumberFormat="1" applyFont="1" applyFill="1" applyBorder="1" applyAlignment="1">
      <alignment horizontal="center" vertical="center" wrapText="1" readingOrder="2"/>
    </xf>
    <xf numFmtId="165" fontId="9" fillId="4" borderId="12" xfId="0" applyNumberFormat="1" applyFont="1" applyFill="1" applyBorder="1" applyAlignment="1">
      <alignment horizontal="center" vertical="center" wrapText="1" readingOrder="2"/>
    </xf>
    <xf numFmtId="165" fontId="9" fillId="3" borderId="12" xfId="0" applyNumberFormat="1" applyFont="1" applyFill="1" applyBorder="1" applyAlignment="1">
      <alignment horizontal="center" vertical="center" wrapText="1" readingOrder="2"/>
    </xf>
    <xf numFmtId="166" fontId="8" fillId="2" borderId="5" xfId="0" applyNumberFormat="1" applyFont="1" applyFill="1" applyBorder="1" applyAlignment="1">
      <alignment horizontal="center" vertical="center" wrapText="1" readingOrder="1"/>
    </xf>
    <xf numFmtId="164" fontId="8" fillId="2" borderId="5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/>
    <xf numFmtId="166" fontId="9" fillId="4" borderId="16" xfId="0" applyNumberFormat="1" applyFont="1" applyFill="1" applyBorder="1" applyAlignment="1">
      <alignment horizontal="center" vertical="center" wrapText="1" readingOrder="1"/>
    </xf>
    <xf numFmtId="166" fontId="9" fillId="3" borderId="12" xfId="0" applyNumberFormat="1" applyFont="1" applyFill="1" applyBorder="1" applyAlignment="1">
      <alignment horizontal="center" vertical="center" wrapText="1" readingOrder="1"/>
    </xf>
    <xf numFmtId="3" fontId="8" fillId="2" borderId="6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3" fontId="8" fillId="2" borderId="3" xfId="0" applyNumberFormat="1" applyFont="1" applyFill="1" applyBorder="1" applyAlignment="1">
      <alignment horizontal="center" vertical="center" wrapText="1" readingOrder="1"/>
    </xf>
    <xf numFmtId="3" fontId="9" fillId="3" borderId="12" xfId="0" applyNumberFormat="1" applyFont="1" applyFill="1" applyBorder="1" applyAlignment="1">
      <alignment horizontal="center" vertical="center" wrapText="1" readingOrder="1"/>
    </xf>
    <xf numFmtId="3" fontId="9" fillId="4" borderId="12" xfId="0" applyNumberFormat="1" applyFont="1" applyFill="1" applyBorder="1" applyAlignment="1">
      <alignment horizontal="center" vertical="center" wrapText="1" readingOrder="1"/>
    </xf>
    <xf numFmtId="3" fontId="8" fillId="2" borderId="14" xfId="0" applyNumberFormat="1" applyFont="1" applyFill="1" applyBorder="1" applyAlignment="1">
      <alignment horizontal="center" vertical="center" wrapText="1" readingOrder="1"/>
    </xf>
    <xf numFmtId="3" fontId="8" fillId="0" borderId="15" xfId="0" applyNumberFormat="1" applyFont="1" applyFill="1" applyBorder="1" applyAlignment="1">
      <alignment horizontal="center" vertical="center" wrapText="1" readingOrder="1"/>
    </xf>
    <xf numFmtId="3" fontId="8" fillId="2" borderId="15" xfId="0" applyNumberFormat="1" applyFont="1" applyFill="1" applyBorder="1" applyAlignment="1">
      <alignment horizontal="center" vertical="center" wrapText="1" readingOrder="1"/>
    </xf>
    <xf numFmtId="3" fontId="9" fillId="4" borderId="16" xfId="0" applyNumberFormat="1" applyFont="1" applyFill="1" applyBorder="1" applyAlignment="1">
      <alignment horizontal="center" vertical="center" wrapText="1" readingOrder="1"/>
    </xf>
    <xf numFmtId="166" fontId="9" fillId="4" borderId="17" xfId="0" applyNumberFormat="1" applyFont="1" applyFill="1" applyBorder="1" applyAlignment="1">
      <alignment horizontal="center" vertical="center" wrapText="1" readingOrder="1"/>
    </xf>
    <xf numFmtId="3" fontId="9" fillId="4" borderId="17" xfId="0" applyNumberFormat="1" applyFont="1" applyFill="1" applyBorder="1" applyAlignment="1">
      <alignment horizontal="center" vertical="center" wrapText="1" readingOrder="1"/>
    </xf>
    <xf numFmtId="168" fontId="9" fillId="4" borderId="12" xfId="0" applyNumberFormat="1" applyFont="1" applyFill="1" applyBorder="1" applyAlignment="1">
      <alignment horizontal="center" vertical="center" wrapText="1" readingOrder="1"/>
    </xf>
    <xf numFmtId="166" fontId="9" fillId="3" borderId="17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6" fontId="8" fillId="0" borderId="6" xfId="0" applyNumberFormat="1" applyFont="1" applyFill="1" applyBorder="1" applyAlignment="1">
      <alignment horizontal="center" vertical="center" wrapText="1" readingOrder="1"/>
    </xf>
    <xf numFmtId="166" fontId="8" fillId="0" borderId="5" xfId="0" applyNumberFormat="1" applyFont="1" applyFill="1" applyBorder="1" applyAlignment="1">
      <alignment horizontal="center" vertical="center" wrapText="1" readingOrder="1"/>
    </xf>
    <xf numFmtId="0" fontId="1" fillId="0" borderId="13" xfId="0" applyFont="1" applyBorder="1" applyAlignment="1">
      <alignment horizontal="right" vertical="center" readingOrder="2"/>
    </xf>
    <xf numFmtId="0" fontId="10" fillId="0" borderId="4" xfId="0" applyFont="1" applyFill="1" applyBorder="1" applyAlignment="1">
      <alignment horizontal="center" vertical="center" wrapText="1" readingOrder="2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readingOrder="2"/>
    </xf>
    <xf numFmtId="0" fontId="10" fillId="0" borderId="18" xfId="0" applyFont="1" applyFill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right" vertical="center" wrapText="1" readingOrder="2"/>
    </xf>
    <xf numFmtId="0" fontId="8" fillId="0" borderId="20" xfId="0" applyFont="1" applyFill="1" applyBorder="1" applyAlignment="1">
      <alignment horizontal="right" vertical="center" wrapText="1" readingOrder="2"/>
    </xf>
    <xf numFmtId="0" fontId="8" fillId="2" borderId="20" xfId="0" applyFont="1" applyFill="1" applyBorder="1" applyAlignment="1">
      <alignment horizontal="right" vertical="center" wrapText="1" readingOrder="2"/>
    </xf>
    <xf numFmtId="0" fontId="9" fillId="3" borderId="21" xfId="0" applyFont="1" applyFill="1" applyBorder="1" applyAlignment="1">
      <alignment horizontal="center" vertical="center" wrapText="1" readingOrder="2"/>
    </xf>
    <xf numFmtId="0" fontId="7" fillId="0" borderId="22" xfId="0" applyFont="1" applyFill="1" applyBorder="1" applyAlignment="1">
      <alignment horizontal="center" vertical="center" wrapText="1" readingOrder="1"/>
    </xf>
    <xf numFmtId="0" fontId="12" fillId="2" borderId="23" xfId="0" applyFont="1" applyFill="1" applyBorder="1" applyAlignment="1">
      <alignment horizontal="right" vertical="center" wrapText="1" readingOrder="2"/>
    </xf>
    <xf numFmtId="0" fontId="12" fillId="0" borderId="24" xfId="0" applyFont="1" applyFill="1" applyBorder="1" applyAlignment="1">
      <alignment horizontal="right" vertical="center" wrapText="1" readingOrder="2"/>
    </xf>
    <xf numFmtId="0" fontId="12" fillId="2" borderId="24" xfId="0" applyFont="1" applyFill="1" applyBorder="1" applyAlignment="1">
      <alignment horizontal="right" vertical="center" wrapText="1" readingOrder="2"/>
    </xf>
    <xf numFmtId="0" fontId="9" fillId="3" borderId="25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right" vertical="center" wrapText="1" readingOrder="2"/>
    </xf>
    <xf numFmtId="0" fontId="8" fillId="0" borderId="24" xfId="0" applyFont="1" applyFill="1" applyBorder="1" applyAlignment="1">
      <alignment horizontal="right" vertical="center" wrapText="1" readingOrder="2"/>
    </xf>
    <xf numFmtId="0" fontId="8" fillId="2" borderId="24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6495ED"/>
      <rgbColor rgb="0000FF00"/>
      <rgbColor rgb="000000FF"/>
      <rgbColor rgb="000C115F"/>
      <rgbColor rgb="00D3D3D3"/>
      <rgbColor rgb="00FFFFFF"/>
      <rgbColor rgb="0032CD32"/>
      <rgbColor rgb="00FF0000"/>
      <rgbColor rgb="00333333"/>
      <rgbColor rgb="00B2DBFD"/>
      <rgbColor rgb="007BC3E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76;&#1740;&#1605;&#1607;%20&#1575;&#1604;&#1576;&#1585;&#15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76;&#1740;&#1605;&#1607;%20&#1575;&#1605;&#1740;&#15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87;&#1575;&#1605;&#1575;&#16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606;&#1608;&#1740;&#160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76;&#1740;&#1605;&#1607;%20&#1662;&#1575;&#1587;&#1575;&#1585;&#1711;&#1575;&#1583;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76;&#1740;&#1605;&#1607;%20&#1605;&#1740;&#1607;&#160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76;&#1740;&#1605;&#1607;%20&#1705;&#1608;&#1579;&#158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76;&#1740;&#1605;&#1607;%20&#1570;&#1587;&#1605;&#1575;&#1585;&#174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moodi\Desktop\&#1605;&#1591;&#1575;&#1604;&#1576;%20&#1587;&#1575;&#1604;&#1606;&#1575;&#1605;&#1607;\&#1587;&#1585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1780564</v>
          </cell>
        </row>
        <row r="6">
          <cell r="D6">
            <v>1416469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4948</v>
          </cell>
        </row>
        <row r="6">
          <cell r="D6">
            <v>36276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</sheetNames>
    <sheetDataSet>
      <sheetData sheetId="0" refreshError="1"/>
      <sheetData sheetId="1" refreshError="1"/>
      <sheetData sheetId="2">
        <row r="5">
          <cell r="C5">
            <v>2914246</v>
          </cell>
        </row>
        <row r="6">
          <cell r="D6">
            <v>1616143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162628</v>
          </cell>
        </row>
        <row r="6">
          <cell r="C6">
            <v>455067</v>
          </cell>
          <cell r="D6">
            <v>443772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148078</v>
          </cell>
        </row>
        <row r="6">
          <cell r="C6">
            <v>2440656</v>
          </cell>
          <cell r="D6">
            <v>3070275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41052</v>
          </cell>
        </row>
        <row r="6">
          <cell r="C6">
            <v>120702</v>
          </cell>
          <cell r="D6">
            <v>2871382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2700000</v>
          </cell>
        </row>
        <row r="6">
          <cell r="C6">
            <v>1181541</v>
          </cell>
          <cell r="D6">
            <v>1215435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Sheet2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31796</v>
          </cell>
        </row>
        <row r="6">
          <cell r="C6">
            <v>213379</v>
          </cell>
          <cell r="D6">
            <v>212019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ملكرد استاني"/>
      <sheetName val="عملكرد کلی شبكه فروش"/>
      <sheetName val="تعداد بیمه شدگان اشخاص"/>
      <sheetName val="تعداد بیمه نامه و تعداد خسارت"/>
      <sheetName val="حق بیمه، خسارت و ضریب خسارت"/>
    </sheetNames>
    <sheetDataSet>
      <sheetData sheetId="0" refreshError="1"/>
      <sheetData sheetId="1" refreshError="1"/>
      <sheetData sheetId="2">
        <row r="5">
          <cell r="C5">
            <v>353711</v>
          </cell>
        </row>
        <row r="6">
          <cell r="C6">
            <v>458485</v>
          </cell>
          <cell r="D6">
            <v>613295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1"/>
  <sheetViews>
    <sheetView showGridLines="0" tabSelected="1" workbookViewId="0">
      <selection activeCell="F3" sqref="F3"/>
    </sheetView>
  </sheetViews>
  <sheetFormatPr defaultColWidth="9.140625" defaultRowHeight="15" x14ac:dyDescent="0.25"/>
  <cols>
    <col min="1" max="1" width="3.5703125" style="1" customWidth="1"/>
    <col min="2" max="2" width="19.28515625" style="1" customWidth="1"/>
    <col min="3" max="3" width="16.28515625" style="1" customWidth="1"/>
    <col min="4" max="4" width="17.42578125" style="1" customWidth="1"/>
    <col min="5" max="5" width="17.7109375" style="1" customWidth="1"/>
    <col min="6" max="6" width="18" style="1" customWidth="1"/>
    <col min="7" max="7" width="9.140625" style="1" customWidth="1"/>
    <col min="8" max="8" width="11.5703125" style="1" customWidth="1"/>
    <col min="9" max="9" width="9.85546875" style="1" customWidth="1"/>
    <col min="10" max="10" width="5.5703125" style="1" customWidth="1"/>
    <col min="11" max="11" width="8.7109375" style="1" customWidth="1"/>
    <col min="12" max="12" width="3.85546875" style="1" customWidth="1"/>
    <col min="13" max="13" width="3.7109375" style="1" customWidth="1"/>
    <col min="14" max="14" width="11.140625" style="1" customWidth="1"/>
    <col min="15" max="16384" width="9.140625" style="1"/>
  </cols>
  <sheetData>
    <row r="1" spans="2:11" ht="24.4" customHeight="1" x14ac:dyDescent="0.25"/>
    <row r="2" spans="2:11" ht="32.25" customHeight="1" thickBot="1" x14ac:dyDescent="0.3">
      <c r="B2" s="46" t="s">
        <v>35</v>
      </c>
      <c r="C2" s="47"/>
      <c r="D2" s="47"/>
      <c r="E2" s="47"/>
      <c r="F2" s="47"/>
    </row>
    <row r="3" spans="2:11" ht="40.5" customHeight="1" thickBot="1" x14ac:dyDescent="0.3">
      <c r="B3" s="19" t="s">
        <v>0</v>
      </c>
      <c r="C3" s="20" t="s">
        <v>1</v>
      </c>
      <c r="D3" s="20">
        <v>1402</v>
      </c>
      <c r="E3" s="20">
        <v>1401</v>
      </c>
      <c r="F3" s="49" t="s">
        <v>2</v>
      </c>
    </row>
    <row r="4" spans="2:11" ht="25.5" customHeight="1" x14ac:dyDescent="0.25">
      <c r="B4" s="25">
        <f>D4/$D$30*100</f>
        <v>7.5287274715501615</v>
      </c>
      <c r="C4" s="10">
        <f>((D4-E4)/E4)*100</f>
        <v>8.6020855675374346</v>
      </c>
      <c r="D4" s="34">
        <v>3576801</v>
      </c>
      <c r="E4" s="16">
        <v>3293492</v>
      </c>
      <c r="F4" s="50" t="s">
        <v>4</v>
      </c>
      <c r="I4" s="2"/>
      <c r="K4" s="2"/>
    </row>
    <row r="5" spans="2:11" ht="25.5" customHeight="1" x14ac:dyDescent="0.25">
      <c r="B5" s="42">
        <f t="shared" ref="B5:B29" si="0">D5/$D$30*100</f>
        <v>7.9611029607920702</v>
      </c>
      <c r="C5" s="43">
        <f t="shared" ref="C5:C30" si="1">((D5-E5)/E5)*100</f>
        <v>3.0000095314476498</v>
      </c>
      <c r="D5" s="35">
        <v>3782217</v>
      </c>
      <c r="E5" s="17">
        <v>3672055</v>
      </c>
      <c r="F5" s="51" t="s">
        <v>11</v>
      </c>
      <c r="I5" s="2"/>
      <c r="K5" s="2"/>
    </row>
    <row r="6" spans="2:11" ht="25.5" customHeight="1" x14ac:dyDescent="0.25">
      <c r="B6" s="25">
        <f t="shared" si="0"/>
        <v>2.9680475826893709</v>
      </c>
      <c r="C6" s="10">
        <f t="shared" si="1"/>
        <v>-20.80705888695941</v>
      </c>
      <c r="D6" s="36">
        <v>1410081</v>
      </c>
      <c r="E6" s="18">
        <v>1780564</v>
      </c>
      <c r="F6" s="52" t="s">
        <v>12</v>
      </c>
      <c r="I6" s="2"/>
      <c r="K6" s="2"/>
    </row>
    <row r="7" spans="2:11" ht="25.5" customHeight="1" x14ac:dyDescent="0.25">
      <c r="B7" s="42">
        <f t="shared" si="0"/>
        <v>44.895525043346787</v>
      </c>
      <c r="C7" s="43">
        <f t="shared" si="1"/>
        <v>0.77590130490043907</v>
      </c>
      <c r="D7" s="35">
        <v>21329283</v>
      </c>
      <c r="E7" s="17">
        <v>21165063</v>
      </c>
      <c r="F7" s="51" t="s">
        <v>13</v>
      </c>
      <c r="I7" s="2"/>
      <c r="K7" s="2"/>
    </row>
    <row r="8" spans="2:11" ht="25.5" customHeight="1" x14ac:dyDescent="0.25">
      <c r="B8" s="25">
        <f t="shared" si="0"/>
        <v>1.3723484701940734</v>
      </c>
      <c r="C8" s="10">
        <f t="shared" si="1"/>
        <v>17.821232886614332</v>
      </c>
      <c r="D8" s="36">
        <v>651985</v>
      </c>
      <c r="E8" s="16">
        <v>553368</v>
      </c>
      <c r="F8" s="50" t="s">
        <v>6</v>
      </c>
      <c r="I8" s="2"/>
      <c r="K8" s="2"/>
    </row>
    <row r="9" spans="2:11" ht="25.5" customHeight="1" x14ac:dyDescent="0.25">
      <c r="B9" s="42">
        <f t="shared" si="0"/>
        <v>2.2167621235568906</v>
      </c>
      <c r="C9" s="43">
        <f t="shared" si="1"/>
        <v>183.23333324368735</v>
      </c>
      <c r="D9" s="35">
        <v>1053155</v>
      </c>
      <c r="E9" s="17">
        <v>371833</v>
      </c>
      <c r="F9" s="51" t="s">
        <v>7</v>
      </c>
      <c r="I9" s="2"/>
      <c r="K9" s="2"/>
    </row>
    <row r="10" spans="2:11" ht="25.5" customHeight="1" x14ac:dyDescent="0.25">
      <c r="B10" s="25">
        <f t="shared" si="0"/>
        <v>0.55784512421786447</v>
      </c>
      <c r="C10" s="10">
        <f t="shared" si="1"/>
        <v>-61.432003760388731</v>
      </c>
      <c r="D10" s="36">
        <v>265025</v>
      </c>
      <c r="E10" s="18">
        <v>687163</v>
      </c>
      <c r="F10" s="52" t="s">
        <v>8</v>
      </c>
      <c r="I10" s="2"/>
      <c r="K10" s="2"/>
    </row>
    <row r="11" spans="2:11" ht="25.5" customHeight="1" x14ac:dyDescent="0.25">
      <c r="B11" s="42">
        <f>D11/$D$30*100</f>
        <v>0.65800992348644483</v>
      </c>
      <c r="C11" s="43">
        <f t="shared" si="1"/>
        <v>33.695429040645955</v>
      </c>
      <c r="D11" s="35">
        <v>312612</v>
      </c>
      <c r="E11" s="17">
        <v>233824</v>
      </c>
      <c r="F11" s="51" t="s">
        <v>9</v>
      </c>
      <c r="I11" s="2"/>
      <c r="K11" s="2"/>
    </row>
    <row r="12" spans="2:11" ht="25.5" customHeight="1" x14ac:dyDescent="0.25">
      <c r="B12" s="25">
        <f t="shared" si="0"/>
        <v>1.0960138548080007</v>
      </c>
      <c r="C12" s="10">
        <f t="shared" si="1"/>
        <v>-2.2710124961993388</v>
      </c>
      <c r="D12" s="36">
        <v>520702</v>
      </c>
      <c r="E12" s="18">
        <v>532802</v>
      </c>
      <c r="F12" s="52" t="s">
        <v>10</v>
      </c>
      <c r="I12" s="2"/>
      <c r="K12" s="2"/>
    </row>
    <row r="13" spans="2:11" ht="25.5" customHeight="1" x14ac:dyDescent="0.25">
      <c r="B13" s="42">
        <f t="shared" si="0"/>
        <v>0.14865696405202028</v>
      </c>
      <c r="C13" s="43">
        <f t="shared" si="1"/>
        <v>1327.3443815683104</v>
      </c>
      <c r="D13" s="35">
        <v>70625</v>
      </c>
      <c r="E13" s="17">
        <v>4948</v>
      </c>
      <c r="F13" s="51" t="s">
        <v>14</v>
      </c>
      <c r="I13" s="2"/>
      <c r="K13" s="2"/>
    </row>
    <row r="14" spans="2:11" ht="25.5" customHeight="1" x14ac:dyDescent="0.25">
      <c r="B14" s="25">
        <f t="shared" si="0"/>
        <v>0.17549204560528339</v>
      </c>
      <c r="C14" s="10">
        <f t="shared" si="1"/>
        <v>280.06108401331085</v>
      </c>
      <c r="D14" s="36">
        <v>83374</v>
      </c>
      <c r="E14" s="18">
        <v>21937</v>
      </c>
      <c r="F14" s="52" t="s">
        <v>15</v>
      </c>
      <c r="I14" s="2"/>
      <c r="K14" s="2"/>
    </row>
    <row r="15" spans="2:11" ht="25.5" customHeight="1" x14ac:dyDescent="0.25">
      <c r="B15" s="42">
        <f t="shared" si="0"/>
        <v>0.81898673476814965</v>
      </c>
      <c r="C15" s="43">
        <f t="shared" si="1"/>
        <v>55.617948317995115</v>
      </c>
      <c r="D15" s="35">
        <v>389090</v>
      </c>
      <c r="E15" s="17">
        <v>250029</v>
      </c>
      <c r="F15" s="51" t="s">
        <v>16</v>
      </c>
      <c r="I15" s="2"/>
      <c r="K15" s="2"/>
    </row>
    <row r="16" spans="2:11" ht="25.5" customHeight="1" x14ac:dyDescent="0.25">
      <c r="B16" s="25">
        <f t="shared" si="0"/>
        <v>0.34033972636510035</v>
      </c>
      <c r="C16" s="10">
        <f t="shared" si="1"/>
        <v>-94.451703802630249</v>
      </c>
      <c r="D16" s="36">
        <v>161691</v>
      </c>
      <c r="E16" s="18">
        <v>2914246</v>
      </c>
      <c r="F16" s="52" t="s">
        <v>17</v>
      </c>
      <c r="I16" s="2"/>
      <c r="K16" s="2"/>
    </row>
    <row r="17" spans="2:11" ht="25.5" hidden="1" customHeight="1" x14ac:dyDescent="0.25">
      <c r="B17" s="42">
        <f t="shared" si="0"/>
        <v>0</v>
      </c>
      <c r="C17" s="43" t="e">
        <f t="shared" si="1"/>
        <v>#DIV/0!</v>
      </c>
      <c r="D17" s="35"/>
      <c r="E17" s="17"/>
      <c r="F17" s="51" t="s">
        <v>33</v>
      </c>
      <c r="I17" s="2"/>
      <c r="K17" s="2"/>
    </row>
    <row r="18" spans="2:11" ht="25.5" customHeight="1" x14ac:dyDescent="0.25">
      <c r="B18" s="42">
        <f t="shared" si="0"/>
        <v>0.33399141622590184</v>
      </c>
      <c r="C18" s="43">
        <f t="shared" si="1"/>
        <v>-2.4307007403399172</v>
      </c>
      <c r="D18" s="35">
        <v>158675</v>
      </c>
      <c r="E18" s="17">
        <v>162628</v>
      </c>
      <c r="F18" s="51" t="s">
        <v>5</v>
      </c>
      <c r="I18" s="2"/>
      <c r="K18" s="2"/>
    </row>
    <row r="19" spans="2:11" ht="25.5" customHeight="1" x14ac:dyDescent="0.25">
      <c r="B19" s="25">
        <f t="shared" si="0"/>
        <v>0.34061336042282436</v>
      </c>
      <c r="C19" s="10">
        <f t="shared" si="1"/>
        <v>9.2809195153905364</v>
      </c>
      <c r="D19" s="36">
        <v>161821</v>
      </c>
      <c r="E19" s="18">
        <v>148078</v>
      </c>
      <c r="F19" s="52" t="s">
        <v>19</v>
      </c>
      <c r="I19" s="2"/>
      <c r="K19" s="2"/>
    </row>
    <row r="20" spans="2:11" ht="25.5" customHeight="1" x14ac:dyDescent="0.25">
      <c r="B20" s="42">
        <f t="shared" si="0"/>
        <v>7.0951711461053062</v>
      </c>
      <c r="C20" s="43">
        <f t="shared" si="1"/>
        <v>58.906537711984662</v>
      </c>
      <c r="D20" s="35">
        <v>3370824</v>
      </c>
      <c r="E20" s="17">
        <v>2121262</v>
      </c>
      <c r="F20" s="51" t="s">
        <v>20</v>
      </c>
      <c r="I20" s="2"/>
      <c r="K20" s="2"/>
    </row>
    <row r="21" spans="2:11" ht="25.5" customHeight="1" x14ac:dyDescent="0.25">
      <c r="B21" s="25">
        <f t="shared" si="0"/>
        <v>7.0717859585567329</v>
      </c>
      <c r="C21" s="10">
        <f t="shared" si="1"/>
        <v>8084.0446263275853</v>
      </c>
      <c r="D21" s="36">
        <v>3359714</v>
      </c>
      <c r="E21" s="18">
        <v>41052</v>
      </c>
      <c r="F21" s="52" t="s">
        <v>21</v>
      </c>
      <c r="I21" s="2"/>
      <c r="K21" s="2"/>
    </row>
    <row r="22" spans="2:11" ht="25.5" customHeight="1" x14ac:dyDescent="0.25">
      <c r="B22" s="42">
        <f t="shared" si="0"/>
        <v>8.3589521465813021</v>
      </c>
      <c r="C22" s="43">
        <f t="shared" si="1"/>
        <v>47.08259259259259</v>
      </c>
      <c r="D22" s="35">
        <v>3971230</v>
      </c>
      <c r="E22" s="17">
        <v>2700000</v>
      </c>
      <c r="F22" s="51" t="s">
        <v>22</v>
      </c>
      <c r="I22" s="2"/>
      <c r="K22" s="2"/>
    </row>
    <row r="23" spans="2:11" ht="25.5" customHeight="1" x14ac:dyDescent="0.25">
      <c r="B23" s="25">
        <f t="shared" si="0"/>
        <v>1.4830229221566253</v>
      </c>
      <c r="C23" s="10">
        <f t="shared" si="1"/>
        <v>68.281253358746355</v>
      </c>
      <c r="D23" s="36">
        <v>704565</v>
      </c>
      <c r="E23" s="18">
        <v>418683</v>
      </c>
      <c r="F23" s="52" t="s">
        <v>23</v>
      </c>
      <c r="I23" s="2"/>
      <c r="K23" s="2"/>
    </row>
    <row r="24" spans="2:11" ht="25.5" customHeight="1" x14ac:dyDescent="0.25">
      <c r="B24" s="42">
        <f t="shared" si="0"/>
        <v>6.0517329181729342E-2</v>
      </c>
      <c r="C24" s="43">
        <f t="shared" si="1"/>
        <v>-58.731411839007862</v>
      </c>
      <c r="D24" s="35">
        <v>28751</v>
      </c>
      <c r="E24" s="17">
        <v>69668</v>
      </c>
      <c r="F24" s="51" t="s">
        <v>24</v>
      </c>
      <c r="I24" s="2"/>
      <c r="K24" s="2"/>
    </row>
    <row r="25" spans="2:11" ht="25.5" customHeight="1" x14ac:dyDescent="0.25">
      <c r="B25" s="25">
        <f t="shared" si="0"/>
        <v>9.9874326191919424E-2</v>
      </c>
      <c r="C25" s="10">
        <f t="shared" si="1"/>
        <v>49.229462825512641</v>
      </c>
      <c r="D25" s="36">
        <v>47449</v>
      </c>
      <c r="E25" s="18">
        <v>31796</v>
      </c>
      <c r="F25" s="52" t="s">
        <v>25</v>
      </c>
      <c r="I25" s="2"/>
      <c r="K25" s="2"/>
    </row>
    <row r="26" spans="2:11" ht="25.5" customHeight="1" x14ac:dyDescent="0.25">
      <c r="B26" s="42">
        <f t="shared" si="0"/>
        <v>0.9484830001473834</v>
      </c>
      <c r="C26" s="43">
        <f t="shared" si="1"/>
        <v>19.592028472017645</v>
      </c>
      <c r="D26" s="35">
        <v>450612</v>
      </c>
      <c r="E26" s="17">
        <v>376791</v>
      </c>
      <c r="F26" s="51" t="s">
        <v>26</v>
      </c>
      <c r="I26" s="2"/>
      <c r="K26" s="2"/>
    </row>
    <row r="27" spans="2:11" ht="25.5" customHeight="1" x14ac:dyDescent="0.25">
      <c r="B27" s="25">
        <f t="shared" si="0"/>
        <v>0.4305884483572337</v>
      </c>
      <c r="C27" s="10">
        <f t="shared" si="1"/>
        <v>-42.165496690801248</v>
      </c>
      <c r="D27" s="36">
        <v>204567</v>
      </c>
      <c r="E27" s="18">
        <v>353711</v>
      </c>
      <c r="F27" s="52" t="s">
        <v>27</v>
      </c>
      <c r="I27" s="2"/>
      <c r="K27" s="2"/>
    </row>
    <row r="28" spans="2:11" ht="25.5" customHeight="1" x14ac:dyDescent="0.25">
      <c r="B28" s="42">
        <f t="shared" si="0"/>
        <v>2.9535281386110581</v>
      </c>
      <c r="C28" s="43">
        <f t="shared" si="1"/>
        <v>-36.801586465142719</v>
      </c>
      <c r="D28" s="35">
        <v>1403183</v>
      </c>
      <c r="E28" s="17">
        <v>2220282</v>
      </c>
      <c r="F28" s="51" t="s">
        <v>28</v>
      </c>
      <c r="I28" s="2"/>
      <c r="K28" s="2"/>
    </row>
    <row r="29" spans="2:11" ht="25.5" customHeight="1" x14ac:dyDescent="0.25">
      <c r="B29" s="25">
        <f t="shared" si="0"/>
        <v>8.5613782029761026E-2</v>
      </c>
      <c r="C29" s="10">
        <f t="shared" si="1"/>
        <v>13.900868104172501</v>
      </c>
      <c r="D29" s="36">
        <v>40674</v>
      </c>
      <c r="E29" s="18">
        <v>35710</v>
      </c>
      <c r="F29" s="52" t="s">
        <v>3</v>
      </c>
      <c r="I29" s="2"/>
      <c r="K29" s="2"/>
    </row>
    <row r="30" spans="2:11" ht="25.5" customHeight="1" thickBot="1" x14ac:dyDescent="0.3">
      <c r="B30" s="38">
        <f>SUM(B4:B29)</f>
        <v>99.999999999999986</v>
      </c>
      <c r="C30" s="27">
        <f t="shared" si="1"/>
        <v>7.5807208557508403</v>
      </c>
      <c r="D30" s="37">
        <f>SUM(D4:D29)</f>
        <v>47508706</v>
      </c>
      <c r="E30" s="21">
        <f>SUM(E4:E29)</f>
        <v>44160985</v>
      </c>
      <c r="F30" s="53" t="s">
        <v>31</v>
      </c>
      <c r="I30" s="2"/>
      <c r="K30" s="2"/>
    </row>
    <row r="31" spans="2:11" ht="20.25" customHeight="1" x14ac:dyDescent="0.25">
      <c r="B31" s="45" t="s">
        <v>34</v>
      </c>
      <c r="C31" s="45"/>
      <c r="D31" s="45"/>
      <c r="E31" s="45"/>
      <c r="F31" s="45"/>
    </row>
  </sheetData>
  <mergeCells count="2">
    <mergeCell ref="B2:F2"/>
    <mergeCell ref="B31:F31"/>
  </mergeCells>
  <pageMargins left="7.8740157480315001E-2" right="7.8740157480315001E-2" top="7.8740157480315001E-2" bottom="0.86614173228346503" header="7.8740157480315001E-2" footer="7.8740157480315001E-2"/>
  <pageSetup paperSize="8" scale="62" orientation="landscape" horizontalDpi="300" verticalDpi="300" r:id="rId1"/>
  <headerFooter alignWithMargins="0">
    <oddFooter>&amp;L&amp;"B YEkan,Bold"&amp;10&amp;P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4"/>
  <sheetViews>
    <sheetView showGridLines="0" workbookViewId="0">
      <selection activeCell="F3" sqref="F3"/>
    </sheetView>
  </sheetViews>
  <sheetFormatPr defaultColWidth="9.140625" defaultRowHeight="15" x14ac:dyDescent="0.25"/>
  <cols>
    <col min="1" max="1" width="5.42578125" style="1" customWidth="1"/>
    <col min="2" max="2" width="16.85546875" style="1" customWidth="1"/>
    <col min="3" max="3" width="14.85546875" style="1" customWidth="1"/>
    <col min="4" max="4" width="18.42578125" style="1" customWidth="1"/>
    <col min="5" max="5" width="18.5703125" style="1" customWidth="1"/>
    <col min="6" max="6" width="15.42578125" style="1" customWidth="1"/>
    <col min="7" max="7" width="4.7109375" style="1" customWidth="1"/>
    <col min="8" max="11" width="7.85546875" style="1" customWidth="1"/>
    <col min="12" max="12" width="17.42578125" style="1" customWidth="1"/>
    <col min="13" max="13" width="3.85546875" style="1" customWidth="1"/>
    <col min="14" max="14" width="3.7109375" style="1" customWidth="1"/>
    <col min="15" max="15" width="11.140625" style="1" customWidth="1"/>
    <col min="16" max="16384" width="9.140625" style="1"/>
  </cols>
  <sheetData>
    <row r="1" spans="2:7" ht="12.2" customHeight="1" x14ac:dyDescent="0.25"/>
    <row r="2" spans="2:7" ht="31.5" customHeight="1" thickBot="1" x14ac:dyDescent="0.3">
      <c r="B2" s="46" t="s">
        <v>36</v>
      </c>
      <c r="C2" s="47"/>
      <c r="D2" s="47"/>
      <c r="E2" s="47"/>
      <c r="F2" s="47"/>
      <c r="G2" s="4"/>
    </row>
    <row r="3" spans="2:7" ht="40.5" customHeight="1" thickBot="1" x14ac:dyDescent="0.3">
      <c r="B3" s="14" t="s">
        <v>0</v>
      </c>
      <c r="C3" s="15" t="s">
        <v>1</v>
      </c>
      <c r="D3" s="15">
        <v>1402</v>
      </c>
      <c r="E3" s="15">
        <v>1401</v>
      </c>
      <c r="F3" s="54" t="s">
        <v>2</v>
      </c>
      <c r="G3" s="5"/>
    </row>
    <row r="4" spans="2:7" ht="25.5" customHeight="1" x14ac:dyDescent="0.25">
      <c r="B4" s="24">
        <f>D4/$D$30*100</f>
        <v>6.0504834379881096</v>
      </c>
      <c r="C4" s="10">
        <f>((D4-E4)/E4)*100</f>
        <v>9.8839753261107379</v>
      </c>
      <c r="D4" s="29">
        <v>1546951</v>
      </c>
      <c r="E4" s="11">
        <v>1407804</v>
      </c>
      <c r="F4" s="55" t="s">
        <v>4</v>
      </c>
      <c r="G4" s="6"/>
    </row>
    <row r="5" spans="2:7" ht="25.5" customHeight="1" x14ac:dyDescent="0.25">
      <c r="B5" s="44">
        <f t="shared" ref="B5:B29" si="0">D5/$D$30*100</f>
        <v>4.7333488609222805</v>
      </c>
      <c r="C5" s="43">
        <f t="shared" ref="C5:C29" si="1">((D5-E5)/E5)*100</f>
        <v>-24.875272593864473</v>
      </c>
      <c r="D5" s="30">
        <v>1210194</v>
      </c>
      <c r="E5" s="12">
        <v>1610913</v>
      </c>
      <c r="F5" s="56" t="s">
        <v>11</v>
      </c>
      <c r="G5" s="6"/>
    </row>
    <row r="6" spans="2:7" ht="25.5" customHeight="1" x14ac:dyDescent="0.25">
      <c r="B6" s="24">
        <f>D6/$D$30*100</f>
        <v>5.540138132961923</v>
      </c>
      <c r="C6" s="10">
        <f t="shared" si="1"/>
        <v>39.412398083517388</v>
      </c>
      <c r="D6" s="31">
        <f>'[1]تعداد بیمه شدگان اشخاص'!$D$6</f>
        <v>1416469</v>
      </c>
      <c r="E6" s="13">
        <v>1016028</v>
      </c>
      <c r="F6" s="57" t="s">
        <v>12</v>
      </c>
      <c r="G6" s="6"/>
    </row>
    <row r="7" spans="2:7" ht="25.5" customHeight="1" x14ac:dyDescent="0.25">
      <c r="B7" s="44">
        <f t="shared" si="0"/>
        <v>16.827255964090202</v>
      </c>
      <c r="C7" s="43">
        <f t="shared" si="1"/>
        <v>1.9731488870817386</v>
      </c>
      <c r="D7" s="30">
        <v>4302291</v>
      </c>
      <c r="E7" s="12">
        <v>4219043</v>
      </c>
      <c r="F7" s="56" t="s">
        <v>13</v>
      </c>
      <c r="G7" s="6"/>
    </row>
    <row r="8" spans="2:7" ht="25.5" customHeight="1" x14ac:dyDescent="0.25">
      <c r="B8" s="24">
        <f t="shared" si="0"/>
        <v>4.5176053328858883</v>
      </c>
      <c r="C8" s="10">
        <f t="shared" si="1"/>
        <v>46.875957685709963</v>
      </c>
      <c r="D8" s="31">
        <v>1155034</v>
      </c>
      <c r="E8" s="13">
        <v>786401</v>
      </c>
      <c r="F8" s="57" t="s">
        <v>6</v>
      </c>
      <c r="G8" s="6"/>
    </row>
    <row r="9" spans="2:7" ht="25.5" customHeight="1" x14ac:dyDescent="0.25">
      <c r="B9" s="44">
        <f t="shared" si="0"/>
        <v>1.5405206513999568</v>
      </c>
      <c r="C9" s="43">
        <f t="shared" si="1"/>
        <v>-21.101139800885399</v>
      </c>
      <c r="D9" s="30">
        <v>393871</v>
      </c>
      <c r="E9" s="12">
        <v>499210</v>
      </c>
      <c r="F9" s="56" t="s">
        <v>7</v>
      </c>
      <c r="G9" s="6"/>
    </row>
    <row r="10" spans="2:7" ht="25.5" customHeight="1" x14ac:dyDescent="0.25">
      <c r="B10" s="24">
        <f t="shared" si="0"/>
        <v>0.47535933950251874</v>
      </c>
      <c r="C10" s="10">
        <f t="shared" si="1"/>
        <v>13.665653495440729</v>
      </c>
      <c r="D10" s="31">
        <v>121537</v>
      </c>
      <c r="E10" s="13">
        <v>106925</v>
      </c>
      <c r="F10" s="57" t="s">
        <v>8</v>
      </c>
      <c r="G10" s="6"/>
    </row>
    <row r="11" spans="2:7" ht="25.5" customHeight="1" x14ac:dyDescent="0.25">
      <c r="B11" s="44">
        <f t="shared" si="0"/>
        <v>3.1955738940161877</v>
      </c>
      <c r="C11" s="43">
        <f t="shared" si="1"/>
        <v>8.8395817597369799</v>
      </c>
      <c r="D11" s="30">
        <v>817025</v>
      </c>
      <c r="E11" s="12">
        <v>750669</v>
      </c>
      <c r="F11" s="56" t="s">
        <v>9</v>
      </c>
      <c r="G11" s="6"/>
    </row>
    <row r="12" spans="2:7" ht="25.5" customHeight="1" x14ac:dyDescent="0.25">
      <c r="B12" s="24">
        <f t="shared" si="0"/>
        <v>1.4124786666768359</v>
      </c>
      <c r="C12" s="10">
        <f t="shared" si="1"/>
        <v>-6.6441592819696211</v>
      </c>
      <c r="D12" s="31">
        <v>361134</v>
      </c>
      <c r="E12" s="13">
        <v>386836</v>
      </c>
      <c r="F12" s="57" t="s">
        <v>10</v>
      </c>
      <c r="G12" s="6"/>
    </row>
    <row r="13" spans="2:7" ht="25.5" customHeight="1" x14ac:dyDescent="0.25">
      <c r="B13" s="44">
        <f t="shared" si="0"/>
        <v>0.14188383290515127</v>
      </c>
      <c r="C13" s="43">
        <f t="shared" si="1"/>
        <v>47.836009454723289</v>
      </c>
      <c r="D13" s="30">
        <f>'[2]تعداد بیمه شدگان اشخاص'!$D$6</f>
        <v>36276</v>
      </c>
      <c r="E13" s="12">
        <v>24538</v>
      </c>
      <c r="F13" s="56" t="s">
        <v>14</v>
      </c>
      <c r="G13" s="6"/>
    </row>
    <row r="14" spans="2:7" ht="25.5" customHeight="1" x14ac:dyDescent="0.25">
      <c r="B14" s="24">
        <f t="shared" si="0"/>
        <v>0.2078428404614549</v>
      </c>
      <c r="C14" s="10">
        <f t="shared" si="1"/>
        <v>19.182721421042007</v>
      </c>
      <c r="D14" s="31">
        <v>53140</v>
      </c>
      <c r="E14" s="13">
        <v>44587</v>
      </c>
      <c r="F14" s="57" t="s">
        <v>15</v>
      </c>
      <c r="G14" s="6"/>
    </row>
    <row r="15" spans="2:7" ht="25.5" customHeight="1" x14ac:dyDescent="0.25">
      <c r="B15" s="44">
        <f t="shared" si="0"/>
        <v>9.8185873062155924</v>
      </c>
      <c r="C15" s="43">
        <f t="shared" si="1"/>
        <v>11.823148554412487</v>
      </c>
      <c r="D15" s="30">
        <v>2510357</v>
      </c>
      <c r="E15" s="12">
        <v>2244935</v>
      </c>
      <c r="F15" s="56" t="s">
        <v>16</v>
      </c>
      <c r="G15" s="6"/>
    </row>
    <row r="16" spans="2:7" ht="25.5" customHeight="1" x14ac:dyDescent="0.25">
      <c r="B16" s="24">
        <f t="shared" si="0"/>
        <v>6.3211093660500026</v>
      </c>
      <c r="C16" s="10">
        <f t="shared" si="1"/>
        <v>12.017763225382531</v>
      </c>
      <c r="D16" s="31">
        <f>'[3]تعداد بیمه شدگان اشخاص'!$D$6</f>
        <v>1616143</v>
      </c>
      <c r="E16" s="13">
        <v>1442756</v>
      </c>
      <c r="F16" s="57" t="s">
        <v>17</v>
      </c>
      <c r="G16" s="6"/>
    </row>
    <row r="17" spans="2:7" ht="25.5" hidden="1" customHeight="1" x14ac:dyDescent="0.25">
      <c r="B17" s="24">
        <f t="shared" si="0"/>
        <v>0</v>
      </c>
      <c r="C17" s="10" t="e">
        <f t="shared" si="1"/>
        <v>#DIV/0!</v>
      </c>
      <c r="D17" s="30"/>
      <c r="E17" s="12"/>
      <c r="F17" s="56" t="s">
        <v>33</v>
      </c>
      <c r="G17" s="6"/>
    </row>
    <row r="18" spans="2:7" ht="25.5" customHeight="1" x14ac:dyDescent="0.25">
      <c r="B18" s="44">
        <f t="shared" si="0"/>
        <v>1.7356950131212037</v>
      </c>
      <c r="C18" s="43">
        <f t="shared" si="1"/>
        <v>-2.4820520934280008</v>
      </c>
      <c r="D18" s="30">
        <f>'[4]تعداد بیمه شدگان اشخاص'!$D$6</f>
        <v>443772</v>
      </c>
      <c r="E18" s="12">
        <f>'[4]تعداد بیمه شدگان اشخاص'!$C$6</f>
        <v>455067</v>
      </c>
      <c r="F18" s="56" t="s">
        <v>5</v>
      </c>
      <c r="G18" s="6"/>
    </row>
    <row r="19" spans="2:7" ht="25.5" customHeight="1" x14ac:dyDescent="0.25">
      <c r="B19" s="24">
        <f t="shared" si="0"/>
        <v>12.008556209969768</v>
      </c>
      <c r="C19" s="10">
        <f t="shared" si="1"/>
        <v>25.797121757429149</v>
      </c>
      <c r="D19" s="31">
        <f>'[5]تعداد بیمه شدگان اشخاص'!$D$6</f>
        <v>3070275</v>
      </c>
      <c r="E19" s="13">
        <f>'[5]تعداد بیمه شدگان اشخاص'!$C$6</f>
        <v>2440656</v>
      </c>
      <c r="F19" s="57" t="s">
        <v>19</v>
      </c>
      <c r="G19" s="6"/>
    </row>
    <row r="20" spans="2:7" ht="25.5" customHeight="1" x14ac:dyDescent="0.25">
      <c r="B20" s="44">
        <f t="shared" si="0"/>
        <v>1.996757980232245</v>
      </c>
      <c r="C20" s="43">
        <f t="shared" si="1"/>
        <v>25.428480172964473</v>
      </c>
      <c r="D20" s="30">
        <v>510519</v>
      </c>
      <c r="E20" s="12">
        <v>407020</v>
      </c>
      <c r="F20" s="56" t="s">
        <v>20</v>
      </c>
      <c r="G20" s="6"/>
    </row>
    <row r="21" spans="2:7" ht="25.5" customHeight="1" x14ac:dyDescent="0.25">
      <c r="B21" s="24">
        <f t="shared" si="0"/>
        <v>11.230639648661899</v>
      </c>
      <c r="C21" s="10">
        <f t="shared" si="1"/>
        <v>2278.901758048748</v>
      </c>
      <c r="D21" s="31">
        <f>'[6]تعداد بیمه شدگان اشخاص'!$D$6</f>
        <v>2871382</v>
      </c>
      <c r="E21" s="13">
        <f>'[6]تعداد بیمه شدگان اشخاص'!$C$6</f>
        <v>120702</v>
      </c>
      <c r="F21" s="57" t="s">
        <v>21</v>
      </c>
      <c r="G21" s="6"/>
    </row>
    <row r="22" spans="2:7" ht="25.5" customHeight="1" x14ac:dyDescent="0.25">
      <c r="B22" s="44">
        <f t="shared" si="0"/>
        <v>4.7538476250709154</v>
      </c>
      <c r="C22" s="43">
        <f t="shared" si="1"/>
        <v>2.8686266494349328</v>
      </c>
      <c r="D22" s="30">
        <f>'[7]تعداد بیمه شدگان اشخاص'!$D$6</f>
        <v>1215435</v>
      </c>
      <c r="E22" s="12">
        <f>'[7]تعداد بیمه شدگان اشخاص'!$C$6</f>
        <v>1181541</v>
      </c>
      <c r="F22" s="56" t="s">
        <v>22</v>
      </c>
      <c r="G22" s="6"/>
    </row>
    <row r="23" spans="2:7" ht="25.5" customHeight="1" x14ac:dyDescent="0.25">
      <c r="B23" s="24">
        <f t="shared" si="0"/>
        <v>2.428162900444101</v>
      </c>
      <c r="C23" s="10">
        <f t="shared" si="1"/>
        <v>46.309607417078702</v>
      </c>
      <c r="D23" s="31">
        <v>620818</v>
      </c>
      <c r="E23" s="13">
        <v>424318</v>
      </c>
      <c r="F23" s="57" t="s">
        <v>23</v>
      </c>
      <c r="G23" s="6"/>
    </row>
    <row r="24" spans="2:7" ht="25.5" customHeight="1" x14ac:dyDescent="0.25">
      <c r="B24" s="44">
        <f t="shared" si="0"/>
        <v>0.15354321392539208</v>
      </c>
      <c r="C24" s="43">
        <f t="shared" si="1"/>
        <v>-81.900542195337849</v>
      </c>
      <c r="D24" s="30">
        <v>39257</v>
      </c>
      <c r="E24" s="12">
        <v>216896</v>
      </c>
      <c r="F24" s="56" t="s">
        <v>24</v>
      </c>
      <c r="G24" s="6"/>
    </row>
    <row r="25" spans="2:7" ht="25.5" customHeight="1" x14ac:dyDescent="0.25">
      <c r="B25" s="24">
        <f t="shared" si="0"/>
        <v>0.82925538561906675</v>
      </c>
      <c r="C25" s="10">
        <f t="shared" si="1"/>
        <v>-0.6373635643620037</v>
      </c>
      <c r="D25" s="31">
        <f>'[8]تعداد بیمه شدگان اشخاص'!$D$6</f>
        <v>212019</v>
      </c>
      <c r="E25" s="13">
        <f>'[8]تعداد بیمه شدگان اشخاص'!$C$6</f>
        <v>213379</v>
      </c>
      <c r="F25" s="57" t="s">
        <v>25</v>
      </c>
      <c r="G25" s="6"/>
    </row>
    <row r="26" spans="2:7" ht="25.5" customHeight="1" x14ac:dyDescent="0.25">
      <c r="B26" s="44">
        <f t="shared" si="0"/>
        <v>0.23300379252559753</v>
      </c>
      <c r="C26" s="43">
        <f t="shared" si="1"/>
        <v>-54.960042943440158</v>
      </c>
      <c r="D26" s="30">
        <v>59573</v>
      </c>
      <c r="E26" s="12">
        <v>132267</v>
      </c>
      <c r="F26" s="56" t="s">
        <v>26</v>
      </c>
      <c r="G26" s="6"/>
    </row>
    <row r="27" spans="2:7" ht="25.5" customHeight="1" x14ac:dyDescent="0.25">
      <c r="B27" s="24">
        <f t="shared" si="0"/>
        <v>2.3987387060746705</v>
      </c>
      <c r="C27" s="10">
        <f t="shared" si="1"/>
        <v>33.765553943967632</v>
      </c>
      <c r="D27" s="31">
        <f>'[9]تعداد بیمه شدگان اشخاص'!$D$6</f>
        <v>613295</v>
      </c>
      <c r="E27" s="13">
        <f>'[9]تعداد بیمه شدگان اشخاص'!$C$6</f>
        <v>458485</v>
      </c>
      <c r="F27" s="57" t="s">
        <v>27</v>
      </c>
      <c r="G27" s="6"/>
    </row>
    <row r="28" spans="2:7" ht="25.5" customHeight="1" x14ac:dyDescent="0.25">
      <c r="B28" s="44">
        <f t="shared" si="0"/>
        <v>0.71288060437913214</v>
      </c>
      <c r="C28" s="43">
        <f t="shared" si="1"/>
        <v>-42.990344344388177</v>
      </c>
      <c r="D28" s="30">
        <v>182265</v>
      </c>
      <c r="E28" s="12">
        <v>319709</v>
      </c>
      <c r="F28" s="56" t="s">
        <v>28</v>
      </c>
      <c r="G28" s="6"/>
    </row>
    <row r="29" spans="2:7" ht="25.5" customHeight="1" x14ac:dyDescent="0.25">
      <c r="B29" s="24">
        <f t="shared" si="0"/>
        <v>0.73673129389990655</v>
      </c>
      <c r="C29" s="10">
        <f t="shared" si="1"/>
        <v>44.302973194517861</v>
      </c>
      <c r="D29" s="31">
        <v>188363</v>
      </c>
      <c r="E29" s="13">
        <v>130533</v>
      </c>
      <c r="F29" s="57" t="s">
        <v>3</v>
      </c>
      <c r="G29" s="6"/>
    </row>
    <row r="30" spans="2:7" ht="25.5" customHeight="1" thickBot="1" x14ac:dyDescent="0.3">
      <c r="B30" s="39">
        <f>SUM(B4:B29)</f>
        <v>99.999999999999986</v>
      </c>
      <c r="C30" s="40">
        <f>((D30-E30)/E30)*100</f>
        <v>21.511002832630695</v>
      </c>
      <c r="D30" s="33">
        <f>SUM(D4:D29)</f>
        <v>25567395</v>
      </c>
      <c r="E30" s="22">
        <f>SUM(E4:E29)</f>
        <v>21041218</v>
      </c>
      <c r="F30" s="58" t="s">
        <v>31</v>
      </c>
      <c r="G30" s="7"/>
    </row>
    <row r="31" spans="2:7" ht="23.25" customHeight="1" x14ac:dyDescent="0.25">
      <c r="B31" s="48" t="s">
        <v>34</v>
      </c>
      <c r="C31" s="48"/>
      <c r="D31" s="48"/>
      <c r="E31" s="48"/>
      <c r="F31" s="48"/>
    </row>
    <row r="34" spans="5:5" x14ac:dyDescent="0.25">
      <c r="E34" s="26"/>
    </row>
  </sheetData>
  <mergeCells count="2">
    <mergeCell ref="B2:F2"/>
    <mergeCell ref="B31:F31"/>
  </mergeCells>
  <pageMargins left="7.8740157480315001E-2" right="7.8740157480315001E-2" top="7.8740157480315001E-2" bottom="0.86614173228346503" header="7.8740157480315001E-2" footer="7.8740157480315001E-2"/>
  <pageSetup paperSize="8" scale="70" orientation="landscape" horizontalDpi="300" verticalDpi="300" r:id="rId1"/>
  <headerFooter alignWithMargins="0">
    <oddFooter>&amp;L&amp;"B YEkan,Bold"&amp;10&amp;P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7"/>
  <sheetViews>
    <sheetView showGridLines="0" workbookViewId="0">
      <selection activeCell="F3" sqref="F3"/>
    </sheetView>
  </sheetViews>
  <sheetFormatPr defaultColWidth="9.140625" defaultRowHeight="15" x14ac:dyDescent="0.25"/>
  <cols>
    <col min="1" max="1" width="3.85546875" style="1" customWidth="1"/>
    <col min="2" max="2" width="17.7109375" style="1" customWidth="1"/>
    <col min="3" max="4" width="16.85546875" style="1" customWidth="1"/>
    <col min="5" max="5" width="17" style="1" customWidth="1"/>
    <col min="6" max="6" width="16.85546875" style="1" customWidth="1"/>
    <col min="7" max="7" width="9.140625" style="1" customWidth="1"/>
    <col min="8" max="8" width="10.28515625" style="1" customWidth="1"/>
    <col min="9" max="9" width="6.42578125" style="1" customWidth="1"/>
    <col min="10" max="10" width="7.42578125" style="1" customWidth="1"/>
    <col min="11" max="11" width="9.5703125" style="1" customWidth="1"/>
    <col min="12" max="12" width="6.42578125" style="1" customWidth="1"/>
    <col min="13" max="13" width="3.7109375" style="1" customWidth="1"/>
    <col min="14" max="14" width="11.140625" style="1" customWidth="1"/>
    <col min="15" max="16384" width="9.140625" style="1"/>
  </cols>
  <sheetData>
    <row r="1" spans="2:10" ht="16.7" customHeight="1" x14ac:dyDescent="0.25"/>
    <row r="2" spans="2:10" ht="27" customHeight="1" thickBot="1" x14ac:dyDescent="0.3">
      <c r="B2" s="46" t="s">
        <v>37</v>
      </c>
      <c r="C2" s="47"/>
      <c r="D2" s="47"/>
      <c r="E2" s="47"/>
      <c r="F2" s="47"/>
    </row>
    <row r="3" spans="2:10" ht="40.5" customHeight="1" thickBot="1" x14ac:dyDescent="0.3">
      <c r="B3" s="14" t="s">
        <v>0</v>
      </c>
      <c r="C3" s="15" t="s">
        <v>1</v>
      </c>
      <c r="D3" s="15">
        <v>1402</v>
      </c>
      <c r="E3" s="15">
        <v>1401</v>
      </c>
      <c r="F3" s="54" t="s">
        <v>2</v>
      </c>
    </row>
    <row r="4" spans="2:10" ht="25.5" customHeight="1" x14ac:dyDescent="0.25">
      <c r="B4" s="25">
        <f>D4/$D$33*100</f>
        <v>19.344237805740764</v>
      </c>
      <c r="C4" s="10">
        <f>((D4-E4)/E4)*100</f>
        <v>11.107887774861064</v>
      </c>
      <c r="D4" s="29">
        <v>7150577</v>
      </c>
      <c r="E4" s="11">
        <v>6435706</v>
      </c>
      <c r="F4" s="59" t="s">
        <v>4</v>
      </c>
      <c r="H4" s="2"/>
      <c r="I4" s="3"/>
      <c r="J4" s="2"/>
    </row>
    <row r="5" spans="2:10" ht="25.5" customHeight="1" x14ac:dyDescent="0.25">
      <c r="B5" s="42">
        <f t="shared" ref="B5:B32" si="0">D5/$D$33*100</f>
        <v>13.886445880245185</v>
      </c>
      <c r="C5" s="43">
        <f t="shared" ref="C5:C33" si="1">((D5-E5)/E5)*100</f>
        <v>1.5560313948411115</v>
      </c>
      <c r="D5" s="30">
        <v>5133110</v>
      </c>
      <c r="E5" s="12">
        <v>5054461</v>
      </c>
      <c r="F5" s="60" t="s">
        <v>11</v>
      </c>
      <c r="H5" s="2"/>
      <c r="I5" s="3"/>
      <c r="J5" s="2"/>
    </row>
    <row r="6" spans="2:10" ht="25.5" customHeight="1" x14ac:dyDescent="0.25">
      <c r="B6" s="25">
        <f t="shared" si="0"/>
        <v>6.3929873571394529</v>
      </c>
      <c r="C6" s="10">
        <f t="shared" si="1"/>
        <v>-20.040731447194613</v>
      </c>
      <c r="D6" s="31">
        <v>2363161</v>
      </c>
      <c r="E6" s="13">
        <v>2955456</v>
      </c>
      <c r="F6" s="61" t="s">
        <v>12</v>
      </c>
      <c r="H6" s="2"/>
      <c r="I6" s="3"/>
      <c r="J6" s="2"/>
    </row>
    <row r="7" spans="2:10" ht="25.5" customHeight="1" x14ac:dyDescent="0.25">
      <c r="B7" s="42">
        <f t="shared" si="0"/>
        <v>14.258063339773136</v>
      </c>
      <c r="C7" s="43">
        <f t="shared" si="1"/>
        <v>-3.4365058251637404</v>
      </c>
      <c r="D7" s="30">
        <v>5270478</v>
      </c>
      <c r="E7" s="12">
        <v>5458044</v>
      </c>
      <c r="F7" s="60" t="s">
        <v>13</v>
      </c>
      <c r="H7" s="2"/>
      <c r="I7" s="3"/>
      <c r="J7" s="2"/>
    </row>
    <row r="8" spans="2:10" ht="25.5" customHeight="1" x14ac:dyDescent="0.25">
      <c r="B8" s="25">
        <f t="shared" si="0"/>
        <v>3.0408662878892603</v>
      </c>
      <c r="C8" s="10">
        <f t="shared" si="1"/>
        <v>17.030217151614661</v>
      </c>
      <c r="D8" s="31">
        <v>1124053</v>
      </c>
      <c r="E8" s="13">
        <v>960481</v>
      </c>
      <c r="F8" s="61" t="s">
        <v>6</v>
      </c>
      <c r="H8" s="2"/>
      <c r="I8" s="3"/>
      <c r="J8" s="2"/>
    </row>
    <row r="9" spans="2:10" ht="25.5" customHeight="1" x14ac:dyDescent="0.25">
      <c r="B9" s="42">
        <f t="shared" si="0"/>
        <v>2.7263814147553083</v>
      </c>
      <c r="C9" s="43">
        <f t="shared" si="1"/>
        <v>83.220767604340708</v>
      </c>
      <c r="D9" s="30">
        <v>1007804</v>
      </c>
      <c r="E9" s="12">
        <v>550049</v>
      </c>
      <c r="F9" s="60" t="s">
        <v>7</v>
      </c>
      <c r="H9" s="2"/>
      <c r="I9" s="3"/>
      <c r="J9" s="2"/>
    </row>
    <row r="10" spans="2:10" ht="25.5" customHeight="1" x14ac:dyDescent="0.25">
      <c r="B10" s="25">
        <f t="shared" si="0"/>
        <v>2.7011764189016749</v>
      </c>
      <c r="C10" s="10">
        <f t="shared" si="1"/>
        <v>-0.76723775525314375</v>
      </c>
      <c r="D10" s="31">
        <v>998487</v>
      </c>
      <c r="E10" s="13">
        <v>1006207</v>
      </c>
      <c r="F10" s="61" t="s">
        <v>8</v>
      </c>
      <c r="H10" s="2"/>
      <c r="I10" s="3"/>
      <c r="J10" s="2"/>
    </row>
    <row r="11" spans="2:10" ht="25.5" customHeight="1" x14ac:dyDescent="0.25">
      <c r="B11" s="42">
        <f t="shared" si="0"/>
        <v>1.302119248603824</v>
      </c>
      <c r="C11" s="43">
        <f t="shared" si="1"/>
        <v>-44.577207575673832</v>
      </c>
      <c r="D11" s="30">
        <v>481327</v>
      </c>
      <c r="E11" s="12">
        <v>868464</v>
      </c>
      <c r="F11" s="60" t="s">
        <v>9</v>
      </c>
      <c r="H11" s="2"/>
      <c r="I11" s="3"/>
      <c r="J11" s="2"/>
    </row>
    <row r="12" spans="2:10" ht="25.5" customHeight="1" x14ac:dyDescent="0.25">
      <c r="B12" s="25">
        <f t="shared" si="0"/>
        <v>0.10501856166556302</v>
      </c>
      <c r="C12" s="10">
        <f t="shared" si="1"/>
        <v>-82.434309657509758</v>
      </c>
      <c r="D12" s="31">
        <v>38820</v>
      </c>
      <c r="E12" s="13">
        <v>220999</v>
      </c>
      <c r="F12" s="61" t="s">
        <v>10</v>
      </c>
      <c r="H12" s="2"/>
      <c r="I12" s="3"/>
      <c r="J12" s="2"/>
    </row>
    <row r="13" spans="2:10" ht="25.5" customHeight="1" x14ac:dyDescent="0.25">
      <c r="B13" s="42">
        <f t="shared" si="0"/>
        <v>8.638466540712926E-2</v>
      </c>
      <c r="C13" s="43">
        <f t="shared" si="1"/>
        <v>290.41447609732239</v>
      </c>
      <c r="D13" s="30">
        <v>31932</v>
      </c>
      <c r="E13" s="12">
        <v>8179</v>
      </c>
      <c r="F13" s="60" t="s">
        <v>14</v>
      </c>
      <c r="H13" s="2"/>
      <c r="I13" s="3"/>
      <c r="J13" s="2"/>
    </row>
    <row r="14" spans="2:10" ht="25.5" customHeight="1" x14ac:dyDescent="0.25">
      <c r="B14" s="25">
        <f t="shared" si="0"/>
        <v>0.10733427235040902</v>
      </c>
      <c r="C14" s="10">
        <f t="shared" si="1"/>
        <v>316.45848640705367</v>
      </c>
      <c r="D14" s="31">
        <v>39676</v>
      </c>
      <c r="E14" s="13">
        <v>9527</v>
      </c>
      <c r="F14" s="61" t="s">
        <v>15</v>
      </c>
      <c r="H14" s="2"/>
      <c r="I14" s="3"/>
      <c r="J14" s="2"/>
    </row>
    <row r="15" spans="2:10" ht="25.5" customHeight="1" x14ac:dyDescent="0.25">
      <c r="B15" s="42">
        <f t="shared" si="0"/>
        <v>1.8720113197132393</v>
      </c>
      <c r="C15" s="43">
        <f t="shared" si="1"/>
        <v>107.5564567167671</v>
      </c>
      <c r="D15" s="30">
        <v>691987</v>
      </c>
      <c r="E15" s="12">
        <v>333397</v>
      </c>
      <c r="F15" s="60" t="s">
        <v>16</v>
      </c>
      <c r="H15" s="2"/>
      <c r="I15" s="3"/>
      <c r="J15" s="2"/>
    </row>
    <row r="16" spans="2:10" ht="25.5" customHeight="1" x14ac:dyDescent="0.25">
      <c r="B16" s="25">
        <f t="shared" si="0"/>
        <v>2.1114709540354695</v>
      </c>
      <c r="C16" s="10">
        <f t="shared" si="1"/>
        <v>-77.082261591838545</v>
      </c>
      <c r="D16" s="31">
        <v>780503</v>
      </c>
      <c r="E16" s="13">
        <v>3405672</v>
      </c>
      <c r="F16" s="61" t="s">
        <v>17</v>
      </c>
      <c r="H16" s="2"/>
      <c r="I16" s="3"/>
      <c r="J16" s="2"/>
    </row>
    <row r="17" spans="2:10" ht="25.5" hidden="1" customHeight="1" x14ac:dyDescent="0.25">
      <c r="B17" s="42">
        <f t="shared" si="0"/>
        <v>0</v>
      </c>
      <c r="C17" s="43" t="e">
        <f t="shared" si="1"/>
        <v>#DIV/0!</v>
      </c>
      <c r="D17" s="30"/>
      <c r="E17" s="12"/>
      <c r="F17" s="60" t="s">
        <v>18</v>
      </c>
      <c r="H17" s="2"/>
      <c r="I17" s="3"/>
      <c r="J17" s="2"/>
    </row>
    <row r="18" spans="2:10" ht="25.5" customHeight="1" x14ac:dyDescent="0.25">
      <c r="B18" s="42">
        <f t="shared" si="0"/>
        <v>0.29876725738750937</v>
      </c>
      <c r="C18" s="43">
        <f t="shared" si="1"/>
        <v>-18.567320454210293</v>
      </c>
      <c r="D18" s="30">
        <v>110439</v>
      </c>
      <c r="E18" s="12">
        <v>135620</v>
      </c>
      <c r="F18" s="60" t="s">
        <v>5</v>
      </c>
      <c r="H18" s="2"/>
      <c r="I18" s="3"/>
      <c r="J18" s="2"/>
    </row>
    <row r="19" spans="2:10" ht="25.5" customHeight="1" x14ac:dyDescent="0.25">
      <c r="B19" s="25">
        <f t="shared" si="0"/>
        <v>1.742280121241522</v>
      </c>
      <c r="C19" s="10">
        <f t="shared" si="1"/>
        <v>-23.156076095568093</v>
      </c>
      <c r="D19" s="31">
        <v>644032</v>
      </c>
      <c r="E19" s="13">
        <v>838104</v>
      </c>
      <c r="F19" s="61" t="s">
        <v>19</v>
      </c>
      <c r="H19" s="2"/>
      <c r="I19" s="3"/>
      <c r="J19" s="2"/>
    </row>
    <row r="20" spans="2:10" ht="25.5" customHeight="1" x14ac:dyDescent="0.25">
      <c r="B20" s="42">
        <f t="shared" si="0"/>
        <v>5.5901715827996155</v>
      </c>
      <c r="C20" s="43">
        <f t="shared" si="1"/>
        <v>2.8579606119508107</v>
      </c>
      <c r="D20" s="30">
        <v>2066401</v>
      </c>
      <c r="E20" s="12">
        <v>2008985</v>
      </c>
      <c r="F20" s="60" t="s">
        <v>20</v>
      </c>
      <c r="H20" s="2"/>
      <c r="I20" s="3"/>
      <c r="J20" s="2"/>
    </row>
    <row r="21" spans="2:10" ht="25.5" customHeight="1" x14ac:dyDescent="0.25">
      <c r="B21" s="25">
        <f t="shared" si="0"/>
        <v>9.4295279191115764</v>
      </c>
      <c r="C21" s="10">
        <f t="shared" si="1"/>
        <v>6192.8597219714757</v>
      </c>
      <c r="D21" s="31">
        <v>3485615</v>
      </c>
      <c r="E21" s="13">
        <v>55390</v>
      </c>
      <c r="F21" s="61" t="s">
        <v>21</v>
      </c>
      <c r="H21" s="2"/>
      <c r="I21" s="3"/>
      <c r="J21" s="2"/>
    </row>
    <row r="22" spans="2:10" ht="25.5" customHeight="1" x14ac:dyDescent="0.25">
      <c r="B22" s="42">
        <f t="shared" si="0"/>
        <v>7.4307422604809856</v>
      </c>
      <c r="C22" s="43">
        <f t="shared" si="1"/>
        <v>-14.403500188534016</v>
      </c>
      <c r="D22" s="30">
        <v>2746766</v>
      </c>
      <c r="E22" s="12">
        <v>3208970</v>
      </c>
      <c r="F22" s="60" t="s">
        <v>22</v>
      </c>
      <c r="H22" s="2"/>
      <c r="I22" s="3"/>
      <c r="J22" s="2"/>
    </row>
    <row r="23" spans="2:10" ht="25.5" customHeight="1" x14ac:dyDescent="0.25">
      <c r="B23" s="25">
        <f t="shared" si="0"/>
        <v>2.4395092273225507</v>
      </c>
      <c r="C23" s="10">
        <f t="shared" si="1"/>
        <v>27.608853467221202</v>
      </c>
      <c r="D23" s="31">
        <v>901762</v>
      </c>
      <c r="E23" s="13">
        <v>706661</v>
      </c>
      <c r="F23" s="61" t="s">
        <v>23</v>
      </c>
      <c r="H23" s="2"/>
      <c r="I23" s="3"/>
      <c r="J23" s="2"/>
    </row>
    <row r="24" spans="2:10" ht="25.5" customHeight="1" x14ac:dyDescent="0.25">
      <c r="B24" s="42">
        <f t="shared" si="0"/>
        <v>7.3277634720121207E-2</v>
      </c>
      <c r="C24" s="43">
        <f t="shared" si="1"/>
        <v>-61.568911211373113</v>
      </c>
      <c r="D24" s="30">
        <v>27087</v>
      </c>
      <c r="E24" s="12">
        <v>70482</v>
      </c>
      <c r="F24" s="60" t="s">
        <v>24</v>
      </c>
      <c r="H24" s="2"/>
      <c r="I24" s="3"/>
      <c r="J24" s="2"/>
    </row>
    <row r="25" spans="2:10" ht="25.5" customHeight="1" x14ac:dyDescent="0.25">
      <c r="B25" s="25">
        <f t="shared" si="0"/>
        <v>1.4933087593866764E-3</v>
      </c>
      <c r="C25" s="10">
        <f t="shared" si="1"/>
        <v>54.189944134078218</v>
      </c>
      <c r="D25" s="31">
        <v>552</v>
      </c>
      <c r="E25" s="13">
        <v>358</v>
      </c>
      <c r="F25" s="61" t="s">
        <v>25</v>
      </c>
      <c r="H25" s="2"/>
      <c r="I25" s="3"/>
      <c r="J25" s="2"/>
    </row>
    <row r="26" spans="2:10" ht="25.5" customHeight="1" x14ac:dyDescent="0.25">
      <c r="B26" s="42">
        <f t="shared" si="0"/>
        <v>2.1171844832018185</v>
      </c>
      <c r="C26" s="43">
        <f t="shared" si="1"/>
        <v>-28.670773532679476</v>
      </c>
      <c r="D26" s="30">
        <v>782615</v>
      </c>
      <c r="E26" s="12">
        <v>1097187</v>
      </c>
      <c r="F26" s="60" t="s">
        <v>26</v>
      </c>
      <c r="H26" s="2"/>
      <c r="I26" s="3"/>
      <c r="J26" s="2"/>
    </row>
    <row r="27" spans="2:10" ht="25.5" customHeight="1" x14ac:dyDescent="0.25">
      <c r="B27" s="25">
        <f t="shared" si="0"/>
        <v>1.4307953919738008</v>
      </c>
      <c r="C27" s="10">
        <f t="shared" si="1"/>
        <v>-51.542659870870089</v>
      </c>
      <c r="D27" s="31">
        <v>528892</v>
      </c>
      <c r="E27" s="13">
        <v>1091459</v>
      </c>
      <c r="F27" s="61" t="s">
        <v>27</v>
      </c>
      <c r="H27" s="2"/>
      <c r="I27" s="3"/>
      <c r="J27" s="2"/>
    </row>
    <row r="28" spans="2:10" ht="25.5" customHeight="1" x14ac:dyDescent="0.25">
      <c r="B28" s="42">
        <f t="shared" si="0"/>
        <v>1.0510945872048219</v>
      </c>
      <c r="C28" s="43">
        <f t="shared" si="1"/>
        <v>-64.593602287670151</v>
      </c>
      <c r="D28" s="30">
        <v>388536</v>
      </c>
      <c r="E28" s="12">
        <v>1097361</v>
      </c>
      <c r="F28" s="60" t="s">
        <v>28</v>
      </c>
      <c r="H28" s="2"/>
      <c r="I28" s="3"/>
      <c r="J28" s="2"/>
    </row>
    <row r="29" spans="2:10" ht="25.5" customHeight="1" x14ac:dyDescent="0.25">
      <c r="B29" s="25">
        <f t="shared" si="0"/>
        <v>0.15778484310005053</v>
      </c>
      <c r="C29" s="10">
        <f t="shared" si="1"/>
        <v>58.767966027874564</v>
      </c>
      <c r="D29" s="31">
        <v>58325</v>
      </c>
      <c r="E29" s="13">
        <v>36736</v>
      </c>
      <c r="F29" s="61" t="s">
        <v>3</v>
      </c>
      <c r="H29" s="2"/>
      <c r="I29" s="3"/>
      <c r="J29" s="2"/>
    </row>
    <row r="30" spans="2:10" ht="25.5" customHeight="1" x14ac:dyDescent="0.25">
      <c r="B30" s="42">
        <f t="shared" si="0"/>
        <v>0.10918738195218414</v>
      </c>
      <c r="C30" s="43">
        <f t="shared" si="1"/>
        <v>-22.88689338937715</v>
      </c>
      <c r="D30" s="30">
        <v>40361</v>
      </c>
      <c r="E30" s="12">
        <v>52340</v>
      </c>
      <c r="F30" s="60" t="s">
        <v>29</v>
      </c>
      <c r="H30" s="2"/>
      <c r="I30" s="3"/>
      <c r="J30" s="2"/>
    </row>
    <row r="31" spans="2:10" ht="25.5" customHeight="1" x14ac:dyDescent="0.25">
      <c r="B31" s="25">
        <f t="shared" si="0"/>
        <v>5.4576106724396396E-2</v>
      </c>
      <c r="C31" s="10">
        <f t="shared" si="1"/>
        <v>4.0647890230062931</v>
      </c>
      <c r="D31" s="31">
        <v>20174</v>
      </c>
      <c r="E31" s="13">
        <v>19386</v>
      </c>
      <c r="F31" s="61" t="s">
        <v>30</v>
      </c>
      <c r="H31" s="2"/>
      <c r="I31" s="3"/>
      <c r="J31" s="2"/>
    </row>
    <row r="32" spans="2:10" ht="25.5" customHeight="1" x14ac:dyDescent="0.25">
      <c r="B32" s="42">
        <f t="shared" si="0"/>
        <v>0.13911036779924216</v>
      </c>
      <c r="C32" s="43">
        <f>((D32-E32)/E32)*100</f>
        <v>6425.6345177664971</v>
      </c>
      <c r="D32" s="30">
        <v>51422</v>
      </c>
      <c r="E32" s="12">
        <v>788</v>
      </c>
      <c r="F32" s="60" t="s">
        <v>32</v>
      </c>
      <c r="H32" s="2"/>
      <c r="I32" s="3"/>
      <c r="J32" s="2"/>
    </row>
    <row r="33" spans="2:10" ht="25.5" customHeight="1" thickBot="1" x14ac:dyDescent="0.3">
      <c r="B33" s="41">
        <f>SUM(B4:B32)</f>
        <v>100</v>
      </c>
      <c r="C33" s="28">
        <f t="shared" si="1"/>
        <v>-1.9146792446912444</v>
      </c>
      <c r="D33" s="32">
        <f>SUM(D4:D32)</f>
        <v>36964894</v>
      </c>
      <c r="E33" s="23">
        <f>SUM(E4:E32)</f>
        <v>37686469</v>
      </c>
      <c r="F33" s="58" t="s">
        <v>31</v>
      </c>
      <c r="H33" s="2"/>
      <c r="I33" s="3"/>
      <c r="J33" s="2"/>
    </row>
    <row r="34" spans="2:10" ht="18.75" customHeight="1" x14ac:dyDescent="0.25">
      <c r="B34" s="48" t="s">
        <v>34</v>
      </c>
      <c r="C34" s="48"/>
      <c r="D34" s="48"/>
      <c r="E34" s="48"/>
      <c r="F34" s="48"/>
    </row>
    <row r="35" spans="2:10" x14ac:dyDescent="0.25">
      <c r="B35" s="9"/>
      <c r="E35" s="8"/>
    </row>
    <row r="37" spans="2:10" x14ac:dyDescent="0.25">
      <c r="E37" s="26"/>
    </row>
  </sheetData>
  <mergeCells count="2">
    <mergeCell ref="B2:F2"/>
    <mergeCell ref="B34:F34"/>
  </mergeCells>
  <pageMargins left="7.8740157480315001E-2" right="7.8740157480315001E-2" top="7.8740157480315001E-2" bottom="0.86614173228346503" header="7.8740157480315001E-2" footer="7.8740157480315001E-2"/>
  <pageSetup paperSize="8" scale="64" orientation="landscape" horizontalDpi="300" verticalDpi="300" r:id="rId1"/>
  <headerFooter alignWithMargins="0">
    <oddFooter>&amp;L&amp;"B YEkan,Bold"&amp;10&amp;P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حوادث</vt:lpstr>
      <vt:lpstr>درمان</vt:lpstr>
      <vt:lpstr>زندگی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Arezoo Biglari</cp:lastModifiedBy>
  <cp:lastPrinted>2024-06-10T08:04:50Z</cp:lastPrinted>
  <dcterms:created xsi:type="dcterms:W3CDTF">2021-11-15T07:56:16Z</dcterms:created>
  <dcterms:modified xsi:type="dcterms:W3CDTF">2024-09-25T10:21:06Z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